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gea.rodriguez\Desktop\RESPALDO\2023A\"/>
    </mc:Choice>
  </mc:AlternateContent>
  <bookViews>
    <workbookView xWindow="0" yWindow="0" windowWidth="28800" windowHeight="12330"/>
  </bookViews>
  <sheets>
    <sheet name="CU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M19" i="1"/>
  <c r="L19" i="1"/>
  <c r="N19" i="1" s="1"/>
  <c r="K19" i="1"/>
  <c r="N18" i="1"/>
  <c r="M18" i="1"/>
  <c r="L18" i="1"/>
  <c r="K18" i="1"/>
  <c r="M17" i="1"/>
  <c r="L17" i="1"/>
  <c r="N17" i="1" s="1"/>
  <c r="K17" i="1"/>
  <c r="N16" i="1"/>
  <c r="M16" i="1"/>
  <c r="L16" i="1"/>
  <c r="K16" i="1"/>
  <c r="N15" i="1"/>
  <c r="M15" i="1"/>
  <c r="L15" i="1"/>
  <c r="K15" i="1"/>
  <c r="F15" i="1"/>
  <c r="E15" i="1"/>
  <c r="G15" i="1" s="1"/>
  <c r="D15" i="1"/>
  <c r="N14" i="1"/>
  <c r="M14" i="1"/>
  <c r="L14" i="1"/>
  <c r="K14" i="1"/>
  <c r="F14" i="1"/>
  <c r="E14" i="1"/>
  <c r="G14" i="1" s="1"/>
  <c r="D14" i="1"/>
  <c r="N13" i="1"/>
  <c r="M13" i="1"/>
  <c r="L13" i="1"/>
  <c r="K13" i="1"/>
  <c r="F13" i="1"/>
  <c r="E13" i="1"/>
  <c r="G13" i="1" s="1"/>
  <c r="D13" i="1"/>
  <c r="N12" i="1"/>
  <c r="M12" i="1"/>
  <c r="L12" i="1"/>
  <c r="K12" i="1"/>
  <c r="F12" i="1"/>
  <c r="E12" i="1"/>
  <c r="G12" i="1" s="1"/>
  <c r="D12" i="1"/>
  <c r="N11" i="1"/>
  <c r="M11" i="1"/>
  <c r="L11" i="1"/>
  <c r="K11" i="1"/>
  <c r="F11" i="1"/>
  <c r="E11" i="1"/>
  <c r="G11" i="1" s="1"/>
  <c r="D11" i="1"/>
  <c r="N10" i="1"/>
  <c r="M10" i="1"/>
  <c r="M20" i="1" s="1"/>
  <c r="L10" i="1"/>
  <c r="L20" i="1" s="1"/>
  <c r="K10" i="1"/>
  <c r="K20" i="1" s="1"/>
  <c r="F10" i="1"/>
  <c r="F16" i="1" s="1"/>
  <c r="E10" i="1"/>
  <c r="E16" i="1" s="1"/>
  <c r="D10" i="1"/>
  <c r="D16" i="1" s="1"/>
  <c r="I24" i="1" l="1"/>
  <c r="J24" i="1"/>
  <c r="N20" i="1"/>
  <c r="G24" i="1"/>
  <c r="G16" i="1"/>
  <c r="H24" i="1"/>
  <c r="L24" i="1" s="1"/>
  <c r="G10" i="1"/>
</calcChain>
</file>

<file path=xl/sharedStrings.xml><?xml version="1.0" encoding="utf-8"?>
<sst xmlns="http://schemas.openxmlformats.org/spreadsheetml/2006/main" count="42" uniqueCount="33">
  <si>
    <t>U N I V E R S I D A D   D E   G U A D A L A J A R A</t>
  </si>
  <si>
    <t>COORDINACION GENERAL DE CONTROL ESCOLAR</t>
  </si>
  <si>
    <t>APLICACIÓN DE EXAMEN DE ADMISION CICLO 2023 "A"</t>
  </si>
  <si>
    <t>NOVIEMBRE 2022</t>
  </si>
  <si>
    <t>CENTROS UNIVERSITARIOS</t>
  </si>
  <si>
    <t>AREA METROPOLITANA</t>
  </si>
  <si>
    <t>REGIONALES</t>
  </si>
  <si>
    <t>SEDE</t>
  </si>
  <si>
    <t>CITADOS</t>
  </si>
  <si>
    <t>PRESENTES</t>
  </si>
  <si>
    <t>AUSENTES</t>
  </si>
  <si>
    <t>% ASISTENCIA</t>
  </si>
  <si>
    <t>C U C E I</t>
  </si>
  <si>
    <t>ALTOS</t>
  </si>
  <si>
    <t>C U C E A</t>
  </si>
  <si>
    <t>COSTA SUR</t>
  </si>
  <si>
    <t>C U C S H</t>
  </si>
  <si>
    <t>COSTA</t>
  </si>
  <si>
    <t>C U C S</t>
  </si>
  <si>
    <t>CIENEGA</t>
  </si>
  <si>
    <t>C U C B A</t>
  </si>
  <si>
    <t>CULAGOS</t>
  </si>
  <si>
    <t>C U A A D</t>
  </si>
  <si>
    <t>CUNORTE</t>
  </si>
  <si>
    <t>TOTAL               AMG</t>
  </si>
  <si>
    <t>SUR</t>
  </si>
  <si>
    <t>VALLES</t>
  </si>
  <si>
    <t>CUTONALA</t>
  </si>
  <si>
    <t>CUTLAJOMULCO</t>
  </si>
  <si>
    <t>TOTAL REGIONALES</t>
  </si>
  <si>
    <t>TOTAL DE LA APLICACIÓN</t>
  </si>
  <si>
    <t>PRUEBA</t>
  </si>
  <si>
    <t>PAA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</si>
</sst>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0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FFFFFF"/>
      <name val="Bodoni MT Black"/>
      <family val="1"/>
    </font>
    <font>
      <b/>
      <sz val="12"/>
      <color rgb="FFFFFFFF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Border="1"/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5" fillId="0" borderId="8" xfId="0" applyFont="1" applyBorder="1"/>
    <xf numFmtId="0" fontId="5" fillId="0" borderId="0" xfId="0" applyFont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3" fontId="12" fillId="0" borderId="11" xfId="0" applyNumberFormat="1" applyFont="1" applyFill="1" applyBorder="1" applyAlignment="1">
      <alignment horizontal="center" vertical="center" wrapText="1"/>
    </xf>
    <xf numFmtId="10" fontId="12" fillId="0" borderId="11" xfId="1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3" fontId="14" fillId="4" borderId="7" xfId="0" applyNumberFormat="1" applyFont="1" applyFill="1" applyBorder="1" applyAlignment="1">
      <alignment horizontal="center" vertical="center"/>
    </xf>
    <xf numFmtId="10" fontId="14" fillId="4" borderId="7" xfId="1" applyNumberFormat="1" applyFont="1" applyFill="1" applyBorder="1" applyAlignment="1">
      <alignment horizontal="center" vertical="center"/>
    </xf>
    <xf numFmtId="10" fontId="12" fillId="0" borderId="0" xfId="1" applyNumberFormat="1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3" fontId="14" fillId="4" borderId="9" xfId="0" applyNumberFormat="1" applyFont="1" applyFill="1" applyBorder="1" applyAlignment="1">
      <alignment horizontal="center" vertical="center" wrapText="1"/>
    </xf>
    <xf numFmtId="10" fontId="14" fillId="4" borderId="9" xfId="1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3" fontId="15" fillId="3" borderId="9" xfId="0" applyNumberFormat="1" applyFont="1" applyFill="1" applyBorder="1" applyAlignment="1">
      <alignment horizontal="center" vertical="center" wrapText="1"/>
    </xf>
    <xf numFmtId="3" fontId="15" fillId="3" borderId="5" xfId="0" applyNumberFormat="1" applyFont="1" applyFill="1" applyBorder="1" applyAlignment="1">
      <alignment horizontal="center" vertical="center" wrapText="1"/>
    </xf>
    <xf numFmtId="3" fontId="15" fillId="3" borderId="7" xfId="0" applyNumberFormat="1" applyFont="1" applyFill="1" applyBorder="1" applyAlignment="1">
      <alignment horizontal="center" vertical="center" wrapText="1"/>
    </xf>
    <xf numFmtId="3" fontId="15" fillId="3" borderId="16" xfId="0" applyNumberFormat="1" applyFont="1" applyFill="1" applyBorder="1" applyAlignment="1">
      <alignment horizontal="center" vertical="center" wrapText="1"/>
    </xf>
    <xf numFmtId="10" fontId="15" fillId="3" borderId="18" xfId="0" applyNumberFormat="1" applyFont="1" applyFill="1" applyBorder="1" applyAlignment="1">
      <alignment horizontal="center" vertical="center" wrapText="1"/>
    </xf>
    <xf numFmtId="0" fontId="5" fillId="0" borderId="19" xfId="0" applyFont="1" applyBorder="1"/>
    <xf numFmtId="0" fontId="5" fillId="0" borderId="1" xfId="0" applyFont="1" applyBorder="1"/>
    <xf numFmtId="164" fontId="5" fillId="0" borderId="1" xfId="0" applyNumberFormat="1" applyFont="1" applyBorder="1"/>
    <xf numFmtId="0" fontId="4" fillId="0" borderId="1" xfId="0" applyFont="1" applyBorder="1"/>
    <xf numFmtId="0" fontId="5" fillId="0" borderId="20" xfId="0" applyFont="1" applyBorder="1"/>
    <xf numFmtId="3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85725</xdr:rowOff>
    </xdr:from>
    <xdr:to>
      <xdr:col>3</xdr:col>
      <xdr:colOff>666750</xdr:colOff>
      <xdr:row>3</xdr:row>
      <xdr:rowOff>104775</xdr:rowOff>
    </xdr:to>
    <xdr:pic>
      <xdr:nvPicPr>
        <xdr:cNvPr id="2" name="Picture 3" descr="EscBu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85850" y="85725"/>
          <a:ext cx="552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a.rodriguez/Downloads/Estad&#237;stica%20Informe%20Total%20de%20la%20Aplicaci&#243;n%2023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do"/>
      <sheetName val="CU"/>
      <sheetName val="detalle"/>
      <sheetName val="Concentrado SEMS"/>
      <sheetName val="SEMS"/>
    </sheetNames>
    <sheetDataSet>
      <sheetData sheetId="0"/>
      <sheetData sheetId="1"/>
      <sheetData sheetId="2">
        <row r="94">
          <cell r="E94">
            <v>4360</v>
          </cell>
          <cell r="F94">
            <v>3842</v>
          </cell>
          <cell r="G94">
            <v>518</v>
          </cell>
        </row>
        <row r="126">
          <cell r="E126">
            <v>1268</v>
          </cell>
          <cell r="F126">
            <v>1211</v>
          </cell>
          <cell r="G126">
            <v>57</v>
          </cell>
        </row>
        <row r="173">
          <cell r="E173">
            <v>1801</v>
          </cell>
          <cell r="F173">
            <v>1745</v>
          </cell>
          <cell r="G173">
            <v>56</v>
          </cell>
        </row>
        <row r="310">
          <cell r="E310">
            <v>5341</v>
          </cell>
          <cell r="F310">
            <v>5196</v>
          </cell>
          <cell r="G310">
            <v>145</v>
          </cell>
        </row>
        <row r="447">
          <cell r="E447">
            <v>5245</v>
          </cell>
          <cell r="F447">
            <v>5120</v>
          </cell>
          <cell r="G447">
            <v>125</v>
          </cell>
        </row>
        <row r="483">
          <cell r="E483">
            <v>1143</v>
          </cell>
          <cell r="F483">
            <v>1109</v>
          </cell>
          <cell r="G483">
            <v>34</v>
          </cell>
        </row>
        <row r="520">
          <cell r="E520">
            <v>1280</v>
          </cell>
          <cell r="F520">
            <v>1229</v>
          </cell>
          <cell r="G520">
            <v>51</v>
          </cell>
        </row>
        <row r="763">
          <cell r="E763">
            <v>9279</v>
          </cell>
          <cell r="F763">
            <v>8922</v>
          </cell>
          <cell r="G763">
            <v>357</v>
          </cell>
        </row>
        <row r="829">
          <cell r="E829">
            <v>2312</v>
          </cell>
          <cell r="F829">
            <v>2225</v>
          </cell>
          <cell r="G829">
            <v>87</v>
          </cell>
        </row>
        <row r="850">
          <cell r="E850">
            <v>541</v>
          </cell>
          <cell r="F850">
            <v>518</v>
          </cell>
          <cell r="G850">
            <v>23</v>
          </cell>
        </row>
        <row r="865">
          <cell r="E865">
            <v>344</v>
          </cell>
          <cell r="F865">
            <v>336</v>
          </cell>
          <cell r="G865">
            <v>8</v>
          </cell>
        </row>
        <row r="872">
          <cell r="E872">
            <v>144</v>
          </cell>
          <cell r="F872">
            <v>133</v>
          </cell>
          <cell r="G872">
            <v>11</v>
          </cell>
        </row>
        <row r="925">
          <cell r="E925">
            <v>2000</v>
          </cell>
          <cell r="F925">
            <v>1962</v>
          </cell>
          <cell r="G925">
            <v>38</v>
          </cell>
        </row>
        <row r="974">
          <cell r="E974">
            <v>1392</v>
          </cell>
          <cell r="F974">
            <v>1347</v>
          </cell>
          <cell r="G974">
            <v>45</v>
          </cell>
        </row>
        <row r="1053">
          <cell r="E1053">
            <v>3039</v>
          </cell>
          <cell r="F1053">
            <v>2918</v>
          </cell>
          <cell r="G1053">
            <v>121</v>
          </cell>
        </row>
        <row r="1079">
          <cell r="E1079">
            <v>904</v>
          </cell>
          <cell r="F1079">
            <v>887</v>
          </cell>
          <cell r="G1079">
            <v>17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tabSelected="1" workbookViewId="0">
      <selection activeCell="R26" sqref="R26"/>
    </sheetView>
  </sheetViews>
  <sheetFormatPr baseColWidth="10" defaultRowHeight="15" x14ac:dyDescent="0.25"/>
  <cols>
    <col min="1" max="2" width="1.5703125" customWidth="1"/>
    <col min="8" max="8" width="2.28515625" customWidth="1"/>
    <col min="9" max="9" width="9.7109375" customWidth="1"/>
    <col min="10" max="10" width="4.7109375" customWidth="1"/>
    <col min="12" max="12" width="11.85546875" bestFit="1" customWidth="1"/>
    <col min="15" max="16" width="1.5703125" customWidth="1"/>
  </cols>
  <sheetData>
    <row r="1" spans="1:16" ht="30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3.5" customHeight="1" thickBot="1" x14ac:dyDescent="0.3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3.5" customHeight="1" thickTop="1" thickBot="1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ht="18" customHeight="1" thickBot="1" x14ac:dyDescent="0.3">
      <c r="A6" s="7"/>
      <c r="B6" s="8"/>
      <c r="C6" s="9" t="s">
        <v>4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2"/>
      <c r="P6" s="13"/>
    </row>
    <row r="7" spans="1:16" ht="7.5" customHeight="1" thickBot="1" x14ac:dyDescent="0.3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3"/>
    </row>
    <row r="8" spans="1:16" ht="15.75" thickBot="1" x14ac:dyDescent="0.3">
      <c r="A8" s="7"/>
      <c r="B8" s="14"/>
      <c r="C8" s="15" t="s">
        <v>5</v>
      </c>
      <c r="D8" s="16"/>
      <c r="E8" s="16"/>
      <c r="F8" s="16"/>
      <c r="G8" s="17"/>
      <c r="H8" s="18"/>
      <c r="I8" s="15" t="s">
        <v>6</v>
      </c>
      <c r="J8" s="16"/>
      <c r="K8" s="16"/>
      <c r="L8" s="16"/>
      <c r="M8" s="16"/>
      <c r="N8" s="17"/>
      <c r="O8" s="19"/>
      <c r="P8" s="13"/>
    </row>
    <row r="9" spans="1:16" ht="15.75" thickBot="1" x14ac:dyDescent="0.3">
      <c r="A9" s="7"/>
      <c r="B9" s="14"/>
      <c r="C9" s="20" t="s">
        <v>7</v>
      </c>
      <c r="D9" s="21" t="s">
        <v>8</v>
      </c>
      <c r="E9" s="22" t="s">
        <v>9</v>
      </c>
      <c r="F9" s="22" t="s">
        <v>10</v>
      </c>
      <c r="G9" s="22" t="s">
        <v>11</v>
      </c>
      <c r="H9" s="14"/>
      <c r="I9" s="23" t="s">
        <v>7</v>
      </c>
      <c r="J9" s="24"/>
      <c r="K9" s="20" t="s">
        <v>8</v>
      </c>
      <c r="L9" s="21" t="s">
        <v>9</v>
      </c>
      <c r="M9" s="21" t="s">
        <v>10</v>
      </c>
      <c r="N9" s="22" t="s">
        <v>11</v>
      </c>
      <c r="O9" s="25"/>
      <c r="P9" s="13"/>
    </row>
    <row r="10" spans="1:16" ht="21" customHeight="1" thickTop="1" thickBot="1" x14ac:dyDescent="0.3">
      <c r="A10" s="7"/>
      <c r="B10" s="14"/>
      <c r="C10" s="26" t="s">
        <v>12</v>
      </c>
      <c r="D10" s="27">
        <f>[1]detalle!E447</f>
        <v>5245</v>
      </c>
      <c r="E10" s="27">
        <f>[1]detalle!F447</f>
        <v>5120</v>
      </c>
      <c r="F10" s="27">
        <f>[1]detalle!G447</f>
        <v>125</v>
      </c>
      <c r="G10" s="28">
        <f t="shared" ref="G10:G16" si="0">E10/D10</f>
        <v>0.97616777883698758</v>
      </c>
      <c r="H10" s="14"/>
      <c r="I10" s="29" t="s">
        <v>13</v>
      </c>
      <c r="J10" s="30"/>
      <c r="K10" s="27">
        <f>[1]detalle!E126</f>
        <v>1268</v>
      </c>
      <c r="L10" s="27">
        <f>[1]detalle!F126</f>
        <v>1211</v>
      </c>
      <c r="M10" s="27">
        <f>[1]detalle!G126</f>
        <v>57</v>
      </c>
      <c r="N10" s="28">
        <f>L10/K10</f>
        <v>0.95504731861198733</v>
      </c>
      <c r="O10" s="31"/>
      <c r="P10" s="13"/>
    </row>
    <row r="11" spans="1:16" ht="21" customHeight="1" thickTop="1" thickBot="1" x14ac:dyDescent="0.3">
      <c r="A11" s="7"/>
      <c r="B11" s="14"/>
      <c r="C11" s="26" t="s">
        <v>14</v>
      </c>
      <c r="D11" s="27">
        <f>[1]detalle!E310</f>
        <v>5341</v>
      </c>
      <c r="E11" s="27">
        <f>[1]detalle!F310</f>
        <v>5196</v>
      </c>
      <c r="F11" s="27">
        <f>[1]detalle!G310</f>
        <v>145</v>
      </c>
      <c r="G11" s="28">
        <f t="shared" si="0"/>
        <v>0.9728515259314735</v>
      </c>
      <c r="H11" s="14"/>
      <c r="I11" s="29" t="s">
        <v>15</v>
      </c>
      <c r="J11" s="30"/>
      <c r="K11" s="27">
        <f>[1]detalle!E850</f>
        <v>541</v>
      </c>
      <c r="L11" s="27">
        <f>[1]detalle!F850</f>
        <v>518</v>
      </c>
      <c r="M11" s="27">
        <f>[1]detalle!G850</f>
        <v>23</v>
      </c>
      <c r="N11" s="28">
        <f t="shared" ref="N11:N18" si="1">L11/K11</f>
        <v>0.95748613678373384</v>
      </c>
      <c r="O11" s="31"/>
      <c r="P11" s="13"/>
    </row>
    <row r="12" spans="1:16" ht="21" customHeight="1" thickTop="1" thickBot="1" x14ac:dyDescent="0.3">
      <c r="A12" s="7"/>
      <c r="B12" s="14"/>
      <c r="C12" s="26" t="s">
        <v>16</v>
      </c>
      <c r="D12" s="27">
        <f>[1]detalle!E829</f>
        <v>2312</v>
      </c>
      <c r="E12" s="27">
        <f>[1]detalle!F829</f>
        <v>2225</v>
      </c>
      <c r="F12" s="27">
        <f>[1]detalle!G829</f>
        <v>87</v>
      </c>
      <c r="G12" s="28">
        <f t="shared" si="0"/>
        <v>0.96237024221453282</v>
      </c>
      <c r="H12" s="14"/>
      <c r="I12" s="29" t="s">
        <v>17</v>
      </c>
      <c r="J12" s="30"/>
      <c r="K12" s="27">
        <f>[1]detalle!E520</f>
        <v>1280</v>
      </c>
      <c r="L12" s="27">
        <f>[1]detalle!F520</f>
        <v>1229</v>
      </c>
      <c r="M12" s="27">
        <f>[1]detalle!G520</f>
        <v>51</v>
      </c>
      <c r="N12" s="28">
        <f t="shared" si="1"/>
        <v>0.96015625000000004</v>
      </c>
      <c r="O12" s="31"/>
      <c r="P12" s="13"/>
    </row>
    <row r="13" spans="1:16" ht="21" customHeight="1" thickTop="1" thickBot="1" x14ac:dyDescent="0.3">
      <c r="A13" s="7"/>
      <c r="B13" s="14"/>
      <c r="C13" s="26" t="s">
        <v>18</v>
      </c>
      <c r="D13" s="27">
        <f>[1]detalle!E763</f>
        <v>9279</v>
      </c>
      <c r="E13" s="27">
        <f>[1]detalle!F763</f>
        <v>8922</v>
      </c>
      <c r="F13" s="27">
        <f>[1]detalle!G763</f>
        <v>357</v>
      </c>
      <c r="G13" s="28">
        <f t="shared" si="0"/>
        <v>0.96152602651147756</v>
      </c>
      <c r="H13" s="14"/>
      <c r="I13" s="29" t="s">
        <v>19</v>
      </c>
      <c r="J13" s="30"/>
      <c r="K13" s="27">
        <f>[1]detalle!E483</f>
        <v>1143</v>
      </c>
      <c r="L13" s="27">
        <f>[1]detalle!F483</f>
        <v>1109</v>
      </c>
      <c r="M13" s="27">
        <f>[1]detalle!G483</f>
        <v>34</v>
      </c>
      <c r="N13" s="28">
        <f t="shared" si="1"/>
        <v>0.97025371828521434</v>
      </c>
      <c r="O13" s="31"/>
      <c r="P13" s="13"/>
    </row>
    <row r="14" spans="1:16" ht="21" customHeight="1" thickTop="1" thickBot="1" x14ac:dyDescent="0.3">
      <c r="A14" s="7"/>
      <c r="B14" s="14"/>
      <c r="C14" s="26" t="s">
        <v>20</v>
      </c>
      <c r="D14" s="27">
        <f>[1]detalle!E173</f>
        <v>1801</v>
      </c>
      <c r="E14" s="27">
        <f>[1]detalle!F173</f>
        <v>1745</v>
      </c>
      <c r="F14" s="27">
        <f>[1]detalle!G173</f>
        <v>56</v>
      </c>
      <c r="G14" s="28">
        <f t="shared" si="0"/>
        <v>0.968906163242643</v>
      </c>
      <c r="H14" s="14"/>
      <c r="I14" s="29" t="s">
        <v>21</v>
      </c>
      <c r="J14" s="30"/>
      <c r="K14" s="27">
        <f>[1]detalle!E865</f>
        <v>344</v>
      </c>
      <c r="L14" s="27">
        <f>[1]detalle!F865</f>
        <v>336</v>
      </c>
      <c r="M14" s="27">
        <f>[1]detalle!G865</f>
        <v>8</v>
      </c>
      <c r="N14" s="28">
        <f t="shared" si="1"/>
        <v>0.97674418604651159</v>
      </c>
      <c r="O14" s="31"/>
      <c r="P14" s="13"/>
    </row>
    <row r="15" spans="1:16" ht="22.5" customHeight="1" thickTop="1" thickBot="1" x14ac:dyDescent="0.3">
      <c r="A15" s="7"/>
      <c r="B15" s="14"/>
      <c r="C15" s="26" t="s">
        <v>22</v>
      </c>
      <c r="D15" s="27">
        <f>[1]detalle!E94</f>
        <v>4360</v>
      </c>
      <c r="E15" s="27">
        <f>[1]detalle!F94</f>
        <v>3842</v>
      </c>
      <c r="F15" s="27">
        <f>[1]detalle!G94</f>
        <v>518</v>
      </c>
      <c r="G15" s="28">
        <f t="shared" si="0"/>
        <v>0.88119266055045875</v>
      </c>
      <c r="H15" s="14"/>
      <c r="I15" s="29" t="s">
        <v>23</v>
      </c>
      <c r="J15" s="30"/>
      <c r="K15" s="27">
        <f>[1]detalle!E872</f>
        <v>144</v>
      </c>
      <c r="L15" s="27">
        <f>[1]detalle!F872</f>
        <v>133</v>
      </c>
      <c r="M15" s="27">
        <f>[1]detalle!G872</f>
        <v>11</v>
      </c>
      <c r="N15" s="28">
        <f t="shared" si="1"/>
        <v>0.92361111111111116</v>
      </c>
      <c r="O15" s="31"/>
      <c r="P15" s="13"/>
    </row>
    <row r="16" spans="1:16" ht="22.5" customHeight="1" thickTop="1" thickBot="1" x14ac:dyDescent="0.3">
      <c r="A16" s="7"/>
      <c r="B16" s="14"/>
      <c r="C16" s="32" t="s">
        <v>24</v>
      </c>
      <c r="D16" s="33">
        <f>SUM(D10:D15)</f>
        <v>28338</v>
      </c>
      <c r="E16" s="33">
        <f t="shared" ref="E16:F16" si="2">SUM(E10:E15)</f>
        <v>27050</v>
      </c>
      <c r="F16" s="33">
        <f t="shared" si="2"/>
        <v>1288</v>
      </c>
      <c r="G16" s="34">
        <f t="shared" si="0"/>
        <v>0.95454866257322324</v>
      </c>
      <c r="H16" s="14"/>
      <c r="I16" s="29" t="s">
        <v>25</v>
      </c>
      <c r="J16" s="30"/>
      <c r="K16" s="27">
        <f>[1]detalle!E925</f>
        <v>2000</v>
      </c>
      <c r="L16" s="27">
        <f>[1]detalle!F925</f>
        <v>1962</v>
      </c>
      <c r="M16" s="27">
        <f>[1]detalle!G925</f>
        <v>38</v>
      </c>
      <c r="N16" s="28">
        <f>L16/K16</f>
        <v>0.98099999999999998</v>
      </c>
      <c r="O16" s="31"/>
      <c r="P16" s="13"/>
    </row>
    <row r="17" spans="1:16" ht="22.5" customHeight="1" thickTop="1" thickBot="1" x14ac:dyDescent="0.3">
      <c r="A17" s="8"/>
      <c r="B17" s="14"/>
      <c r="I17" s="29" t="s">
        <v>26</v>
      </c>
      <c r="J17" s="30"/>
      <c r="K17" s="27">
        <f>[1]detalle!E1079</f>
        <v>904</v>
      </c>
      <c r="L17" s="27">
        <f>[1]detalle!F1079</f>
        <v>887</v>
      </c>
      <c r="M17" s="27">
        <f>[1]detalle!G1079</f>
        <v>17</v>
      </c>
      <c r="N17" s="28">
        <f>L17/K17</f>
        <v>0.98119469026548678</v>
      </c>
      <c r="O17" s="35"/>
      <c r="P17" s="13"/>
    </row>
    <row r="18" spans="1:16" ht="22.5" customHeight="1" thickTop="1" thickBot="1" x14ac:dyDescent="0.3">
      <c r="I18" s="29" t="s">
        <v>27</v>
      </c>
      <c r="J18" s="30"/>
      <c r="K18" s="27">
        <f>[1]detalle!E1053</f>
        <v>3039</v>
      </c>
      <c r="L18" s="27">
        <f>[1]detalle!F1053</f>
        <v>2918</v>
      </c>
      <c r="M18" s="27">
        <f>[1]detalle!G1053</f>
        <v>121</v>
      </c>
      <c r="N18" s="28">
        <f t="shared" si="1"/>
        <v>0.96018427114182292</v>
      </c>
      <c r="O18" s="35"/>
      <c r="P18" s="13"/>
    </row>
    <row r="19" spans="1:16" ht="22.5" customHeight="1" thickTop="1" thickBot="1" x14ac:dyDescent="0.3">
      <c r="A19" s="7"/>
      <c r="B19" s="14"/>
      <c r="I19" s="29" t="s">
        <v>28</v>
      </c>
      <c r="J19" s="30"/>
      <c r="K19" s="27">
        <f>[1]detalle!E974</f>
        <v>1392</v>
      </c>
      <c r="L19" s="27">
        <f>[1]detalle!F974</f>
        <v>1347</v>
      </c>
      <c r="M19" s="27">
        <f>[1]detalle!G974</f>
        <v>45</v>
      </c>
      <c r="N19" s="28">
        <f>L19/K19</f>
        <v>0.96767241379310343</v>
      </c>
      <c r="O19" s="31"/>
      <c r="P19" s="13"/>
    </row>
    <row r="20" spans="1:16" ht="21" customHeight="1" thickTop="1" thickBot="1" x14ac:dyDescent="0.3">
      <c r="A20" s="7"/>
      <c r="B20" s="14"/>
      <c r="I20" s="36" t="s">
        <v>29</v>
      </c>
      <c r="J20" s="37"/>
      <c r="K20" s="38">
        <f>SUM(K10:K19)</f>
        <v>12055</v>
      </c>
      <c r="L20" s="38">
        <f t="shared" ref="L20:M20" si="3">SUM(L10:L19)</f>
        <v>11650</v>
      </c>
      <c r="M20" s="38">
        <f t="shared" si="3"/>
        <v>405</v>
      </c>
      <c r="N20" s="39">
        <f>L20/K20</f>
        <v>0.96640398175031106</v>
      </c>
      <c r="O20" s="14"/>
      <c r="P20" s="13"/>
    </row>
    <row r="21" spans="1:16" ht="15.75" thickBot="1" x14ac:dyDescent="0.3">
      <c r="A21" s="7"/>
      <c r="B21" s="14"/>
      <c r="H21" s="14"/>
      <c r="O21" s="14"/>
      <c r="P21" s="13"/>
    </row>
    <row r="22" spans="1:16" ht="15.75" customHeight="1" thickBot="1" x14ac:dyDescent="0.3">
      <c r="A22" s="7"/>
      <c r="B22" s="14"/>
      <c r="C22" s="14"/>
      <c r="D22" s="14"/>
      <c r="E22" s="14"/>
      <c r="F22" s="40" t="s">
        <v>30</v>
      </c>
      <c r="G22" s="41"/>
      <c r="H22" s="41"/>
      <c r="I22" s="41"/>
      <c r="J22" s="41"/>
      <c r="K22" s="41"/>
      <c r="L22" s="42"/>
      <c r="M22" s="14"/>
      <c r="N22" s="14"/>
      <c r="O22" s="14"/>
      <c r="P22" s="13"/>
    </row>
    <row r="23" spans="1:16" ht="19.5" customHeight="1" thickBot="1" x14ac:dyDescent="0.3">
      <c r="A23" s="7"/>
      <c r="B23" s="14"/>
      <c r="C23" s="14"/>
      <c r="D23" s="14"/>
      <c r="E23" s="14"/>
      <c r="F23" s="20" t="s">
        <v>31</v>
      </c>
      <c r="G23" s="21" t="s">
        <v>8</v>
      </c>
      <c r="H23" s="23" t="s">
        <v>9</v>
      </c>
      <c r="I23" s="43"/>
      <c r="J23" s="44" t="s">
        <v>10</v>
      </c>
      <c r="K23" s="43"/>
      <c r="L23" s="22" t="s">
        <v>11</v>
      </c>
      <c r="M23" s="14"/>
      <c r="N23" s="14"/>
      <c r="O23" s="14"/>
      <c r="P23" s="13"/>
    </row>
    <row r="24" spans="1:16" ht="20.25" customHeight="1" thickBot="1" x14ac:dyDescent="0.3">
      <c r="A24" s="7"/>
      <c r="B24" s="14"/>
      <c r="C24" s="14"/>
      <c r="D24" s="14"/>
      <c r="E24" s="14"/>
      <c r="F24" s="45" t="s">
        <v>32</v>
      </c>
      <c r="G24" s="46">
        <f>D16+K20</f>
        <v>40393</v>
      </c>
      <c r="H24" s="47">
        <f>E16+L20</f>
        <v>38700</v>
      </c>
      <c r="I24" s="48" t="e">
        <f>F16+M20+#REF!</f>
        <v>#REF!</v>
      </c>
      <c r="J24" s="47">
        <f>F16+M20</f>
        <v>1693</v>
      </c>
      <c r="K24" s="49" t="e">
        <f>H16+O20+#REF!</f>
        <v>#REF!</v>
      </c>
      <c r="L24" s="50">
        <f>H24/G24</f>
        <v>0.95808679721733969</v>
      </c>
      <c r="M24" s="14"/>
      <c r="N24" s="14"/>
      <c r="O24" s="14"/>
      <c r="P24" s="13"/>
    </row>
    <row r="25" spans="1:16" ht="15.75" thickBot="1" x14ac:dyDescent="0.3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3"/>
      <c r="M25" s="54"/>
      <c r="N25" s="52"/>
      <c r="O25" s="52"/>
      <c r="P25" s="55"/>
    </row>
    <row r="26" spans="1:16" ht="15.75" thickTop="1" x14ac:dyDescent="0.25"/>
    <row r="28" spans="1:16" x14ac:dyDescent="0.25">
      <c r="G28" s="56"/>
    </row>
  </sheetData>
  <mergeCells count="24">
    <mergeCell ref="F22:L22"/>
    <mergeCell ref="H23:I23"/>
    <mergeCell ref="J23:K23"/>
    <mergeCell ref="H24:I24"/>
    <mergeCell ref="J24:K24"/>
    <mergeCell ref="I15:J15"/>
    <mergeCell ref="I16:J16"/>
    <mergeCell ref="I17:J17"/>
    <mergeCell ref="I18:J18"/>
    <mergeCell ref="I19:J19"/>
    <mergeCell ref="I20:J20"/>
    <mergeCell ref="I9:J9"/>
    <mergeCell ref="I10:J10"/>
    <mergeCell ref="I11:J11"/>
    <mergeCell ref="I12:J12"/>
    <mergeCell ref="I13:J13"/>
    <mergeCell ref="I14:J14"/>
    <mergeCell ref="A1:P1"/>
    <mergeCell ref="A2:P2"/>
    <mergeCell ref="A3:P3"/>
    <mergeCell ref="A4:P4"/>
    <mergeCell ref="C6:N6"/>
    <mergeCell ref="C8:G8"/>
    <mergeCell ref="I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Castro, Jorge Alberto</dc:creator>
  <cp:lastModifiedBy>Rodriguez Castro, Jorge Alberto</cp:lastModifiedBy>
  <dcterms:created xsi:type="dcterms:W3CDTF">2022-12-15T18:03:37Z</dcterms:created>
  <dcterms:modified xsi:type="dcterms:W3CDTF">2022-12-15T18:04:13Z</dcterms:modified>
</cp:coreProperties>
</file>